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Body">Sheet2!$A$44:$A$45</definedName>
    <definedName name="Model">Sheet2!$A$39:$A$41</definedName>
  </definedNames>
  <calcPr calcId="124519"/>
</workbook>
</file>

<file path=xl/calcChain.xml><?xml version="1.0" encoding="utf-8"?>
<calcChain xmlns="http://schemas.openxmlformats.org/spreadsheetml/2006/main">
  <c r="A35" i="2"/>
  <c r="E38" i="1" s="1"/>
  <c r="F93"/>
  <c r="G93" s="1"/>
  <c r="F91"/>
  <c r="G91" s="1"/>
  <c r="G89"/>
  <c r="F87"/>
  <c r="G87" s="1"/>
  <c r="G85"/>
  <c r="F83"/>
  <c r="G83" s="1"/>
  <c r="G81"/>
  <c r="F79"/>
  <c r="G79" s="1"/>
  <c r="F77"/>
  <c r="G77" s="1"/>
  <c r="F75"/>
  <c r="G75" s="1"/>
  <c r="G73"/>
  <c r="F71"/>
  <c r="G71" s="1"/>
  <c r="G69"/>
  <c r="G67"/>
  <c r="F65"/>
  <c r="G65" s="1"/>
  <c r="F63"/>
  <c r="G63" s="1"/>
  <c r="F61"/>
  <c r="G61" s="1"/>
  <c r="F59"/>
  <c r="G59" s="1"/>
  <c r="F57"/>
  <c r="G57" s="1"/>
  <c r="G40"/>
  <c r="D50"/>
  <c r="F50" s="1"/>
  <c r="G50" s="1"/>
  <c r="G95" l="1"/>
</calcChain>
</file>

<file path=xl/sharedStrings.xml><?xml version="1.0" encoding="utf-8"?>
<sst xmlns="http://schemas.openxmlformats.org/spreadsheetml/2006/main" count="139" uniqueCount="107">
  <si>
    <t>The Muscle Car Parts Garage</t>
  </si>
  <si>
    <t>107 O’Sullivans Beach Road</t>
  </si>
  <si>
    <t>Lonsdale SA 5160</t>
  </si>
  <si>
    <t>Phone: 08 8326 0351</t>
  </si>
  <si>
    <t>WIRING LOOM INFORMATION AND ORDER FORM</t>
  </si>
  <si>
    <t>Engine</t>
  </si>
  <si>
    <r>
      <t>·</t>
    </r>
    <r>
      <rPr>
        <sz val="7"/>
        <color theme="1"/>
        <rFont val="Times New Roman"/>
        <family val="1"/>
      </rPr>
      <t xml:space="preserve">         </t>
    </r>
  </si>
  <si>
    <t>Starter Motor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</si>
  <si>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Build Date</t>
    </r>
  </si>
  <si>
    <t>Alternator</t>
  </si>
  <si>
    <t>Ignition Switch</t>
  </si>
  <si>
    <t>Driving Light Wiring</t>
  </si>
  <si>
    <t>Tacho Wiring</t>
  </si>
  <si>
    <t>Ignition Wiring – please specify the exact ignition system you wish to use</t>
  </si>
  <si>
    <t>Includes as per factory:</t>
  </si>
  <si>
    <t>Fuel Sender Wiring</t>
  </si>
  <si>
    <t>Boot Light Wiring</t>
  </si>
  <si>
    <t>Tail Light Wiring</t>
  </si>
  <si>
    <t>Other Wiring Plug in Looms: (available separately)</t>
  </si>
  <si>
    <t>Heater Box Loom (Std or HD Fuse)</t>
  </si>
  <si>
    <t>ELCWL 18A455 XW-A / ELCWL 18A455 XW-HD</t>
  </si>
  <si>
    <t>Reverse Light Loom Manual</t>
  </si>
  <si>
    <t>ELCWL 15525 XT-C PLUG18</t>
  </si>
  <si>
    <t>Heater Panel Light Loom</t>
  </si>
  <si>
    <t>ELCWL 18541 XW-A</t>
  </si>
  <si>
    <t>Clock Light /Power Loom</t>
  </si>
  <si>
    <t>ELCWL 15A000 XW-A</t>
  </si>
  <si>
    <t>Turn Signal Switch</t>
  </si>
  <si>
    <t>ELCSW 13341 XY-A</t>
  </si>
  <si>
    <t>Headlight Switch</t>
  </si>
  <si>
    <t>ELCSW 11654 HS-95</t>
  </si>
  <si>
    <t>Dimmer Switch</t>
  </si>
  <si>
    <t>ELCSW 13A024 C0TZ-A</t>
  </si>
  <si>
    <t>Driving Light Relay Concourse</t>
  </si>
  <si>
    <t>ELCDL 15A221 XW-B</t>
  </si>
  <si>
    <t>Driving Light Switch</t>
  </si>
  <si>
    <t>ELCSW 15A200 XW-A-CON</t>
  </si>
  <si>
    <t>Engine Earth to Firewall</t>
  </si>
  <si>
    <t>ELCEL 14303 FDA-A</t>
  </si>
  <si>
    <t>Reverse Light Switch Manual</t>
  </si>
  <si>
    <t>ELCSW 15520 SW938</t>
  </si>
  <si>
    <t>Front Courtesy Light Switches (PAIR)</t>
  </si>
  <si>
    <t>ELCSW 13713 C3AZ-AK</t>
  </si>
  <si>
    <t>ELCSW 13713 D1AZ-C</t>
  </si>
  <si>
    <t>Interior Light Loom</t>
  </si>
  <si>
    <t>ELCWL 13A719 ARC6DB-C</t>
  </si>
  <si>
    <t>LED Dash Light Kit</t>
  </si>
  <si>
    <t>ELCLED 13466 BA9S XY GT Green</t>
  </si>
  <si>
    <t>LED Clock Standoff</t>
  </si>
  <si>
    <t>ELCGS 13411 15021</t>
  </si>
  <si>
    <t>Brake Light Switch</t>
  </si>
  <si>
    <t>ELCSW 13480 XW-B</t>
  </si>
  <si>
    <t>Your Name:</t>
  </si>
  <si>
    <t>Delivery Address:</t>
  </si>
  <si>
    <t>Contact No:</t>
  </si>
  <si>
    <t>VEHICLE INFORMATION</t>
  </si>
  <si>
    <t>Rodney Plowman Restorations</t>
  </si>
  <si>
    <t>-</t>
  </si>
  <si>
    <t>Is the car a genuine GT?</t>
  </si>
  <si>
    <t>Additional Information</t>
  </si>
  <si>
    <t>Refer note below</t>
  </si>
  <si>
    <t>QTY Required</t>
  </si>
  <si>
    <t>Dash/Engine Compartment includes (as per factory):</t>
  </si>
  <si>
    <t>Cost including GST</t>
  </si>
  <si>
    <r>
      <t>GT Dash Gauge Wiring - (</t>
    </r>
    <r>
      <rPr>
        <b/>
        <sz val="11"/>
        <color theme="1"/>
        <rFont val="Arial"/>
        <family val="2"/>
      </rPr>
      <t>Please note</t>
    </r>
    <r>
      <rPr>
        <sz val="11"/>
        <color theme="1"/>
        <rFont val="Arial"/>
        <family val="2"/>
      </rPr>
      <t>, if this is a genuine GT, we prefer to use the original dash globe holders out of your vehicle)</t>
    </r>
  </si>
  <si>
    <t>Wiring Rear Harness -</t>
  </si>
  <si>
    <t>Total price including GST</t>
  </si>
  <si>
    <t>Postage will be advised once wiring loom is boxed ready to send</t>
  </si>
  <si>
    <t>Additional Comments:</t>
  </si>
  <si>
    <t xml:space="preserve">Vehicle body style (i.e Ute) </t>
  </si>
  <si>
    <t xml:space="preserve">Main Wiring Harness - </t>
  </si>
  <si>
    <t>XT Sedan</t>
  </si>
  <si>
    <t>XT Ute</t>
  </si>
  <si>
    <t>XW Sedan</t>
  </si>
  <si>
    <t>XW Ute</t>
  </si>
  <si>
    <t>XY Sedan</t>
  </si>
  <si>
    <t>XY Ute</t>
  </si>
  <si>
    <t>EXTRA - Wiring/Relays will incur additional costs i.e Elec Fuel pump</t>
  </si>
  <si>
    <t>ABN:</t>
  </si>
  <si>
    <t>Business Name:</t>
  </si>
  <si>
    <t>XY</t>
  </si>
  <si>
    <t>Sedan</t>
  </si>
  <si>
    <t>Ute</t>
  </si>
  <si>
    <t>Rear Courtesy Light Switches (PAIR)</t>
  </si>
  <si>
    <r>
      <rPr>
        <b/>
        <sz val="11"/>
        <color theme="1"/>
        <rFont val="Arial"/>
        <family val="2"/>
      </rPr>
      <t>Remote/Clapper</t>
    </r>
    <r>
      <rPr>
        <sz val="11"/>
        <color theme="1"/>
        <rFont val="Arial"/>
        <family val="2"/>
      </rPr>
      <t xml:space="preserve">              (solenoid in engine bay)</t>
    </r>
  </si>
  <si>
    <r>
      <rPr>
        <b/>
        <sz val="11"/>
        <color theme="1"/>
        <rFont val="Arial"/>
        <family val="2"/>
      </rPr>
      <t>Bosch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>Aftermarket</t>
    </r>
    <r>
      <rPr>
        <sz val="11"/>
        <color theme="1"/>
        <rFont val="Arial"/>
        <family val="2"/>
      </rPr>
      <t xml:space="preserve"> (solenoid on the starter motor)</t>
    </r>
  </si>
  <si>
    <t>Email/Autolite</t>
  </si>
  <si>
    <t>Bosch/Aftermarket</t>
  </si>
  <si>
    <t>Driving Light Switch Concourse</t>
  </si>
  <si>
    <t>ELCSW 15A200 XW-A</t>
  </si>
  <si>
    <t>Valid date</t>
  </si>
  <si>
    <t>Start date</t>
  </si>
  <si>
    <t>Number of valid days</t>
  </si>
  <si>
    <t>XT</t>
  </si>
  <si>
    <t>XW</t>
  </si>
  <si>
    <t>Model</t>
  </si>
  <si>
    <t>Body</t>
  </si>
  <si>
    <t>Vehicle model (i.e XY)</t>
  </si>
  <si>
    <t>Ignition System (6V or 12V)</t>
  </si>
  <si>
    <t>Dash Type  GT/GS or Std</t>
  </si>
  <si>
    <t>Quote Valid 30 Days to:</t>
  </si>
  <si>
    <t>Battery Lead Set</t>
  </si>
  <si>
    <t>BATCA 14300 XR-</t>
  </si>
  <si>
    <t>Choice of 2</t>
  </si>
  <si>
    <t>ECO or BOS</t>
  </si>
  <si>
    <t>Boot Lamp Mercury Switch Loom</t>
  </si>
  <si>
    <t>Driving Light Switch &amp; Bezel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</si>
</sst>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4"/>
      <color theme="1"/>
      <name val="Impac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3" fillId="0" borderId="0" xfId="0" applyFont="1" applyAlignment="1" applyProtection="1">
      <alignment horizontal="left" indent="5"/>
    </xf>
    <xf numFmtId="0" fontId="1" fillId="0" borderId="0" xfId="0" applyFont="1" applyAlignment="1" applyProtection="1"/>
    <xf numFmtId="0" fontId="3" fillId="0" borderId="0" xfId="0" applyFont="1" applyAlignment="1" applyProtection="1"/>
    <xf numFmtId="0" fontId="8" fillId="0" borderId="0" xfId="0" quotePrefix="1" applyFont="1" applyAlignment="1" applyProtection="1">
      <alignment horizontal="left" vertical="center" indent="5"/>
    </xf>
    <xf numFmtId="0" fontId="1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horizontal="left" indent="5"/>
    </xf>
    <xf numFmtId="0" fontId="0" fillId="0" borderId="0" xfId="0" applyBorder="1" applyProtection="1"/>
    <xf numFmtId="0" fontId="14" fillId="2" borderId="0" xfId="0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164" fontId="12" fillId="0" borderId="0" xfId="0" applyNumberFormat="1" applyFo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8" fontId="1" fillId="0" borderId="0" xfId="0" applyNumberFormat="1" applyFont="1" applyProtection="1"/>
    <xf numFmtId="0" fontId="13" fillId="0" borderId="0" xfId="0" applyFont="1" applyProtection="1"/>
    <xf numFmtId="0" fontId="15" fillId="0" borderId="0" xfId="0" applyFont="1" applyProtection="1"/>
    <xf numFmtId="164" fontId="13" fillId="0" borderId="0" xfId="0" applyNumberFormat="1" applyFont="1" applyAlignment="1" applyProtection="1">
      <alignment horizontal="right"/>
    </xf>
    <xf numFmtId="0" fontId="9" fillId="3" borderId="0" xfId="0" applyFont="1" applyFill="1" applyAlignment="1" applyProtection="1"/>
    <xf numFmtId="0" fontId="0" fillId="3" borderId="0" xfId="0" applyFill="1" applyProtection="1"/>
    <xf numFmtId="0" fontId="13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8" fillId="0" borderId="0" xfId="0" applyFont="1" applyProtection="1">
      <protection locked="0" hidden="1"/>
    </xf>
    <xf numFmtId="0" fontId="19" fillId="0" borderId="0" xfId="0" applyFont="1" applyProtection="1"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Protection="1">
      <protection locked="0" hidden="1"/>
    </xf>
    <xf numFmtId="14" fontId="18" fillId="0" borderId="0" xfId="0" applyNumberFormat="1" applyFont="1" applyProtection="1">
      <protection locked="0" hidden="1"/>
    </xf>
    <xf numFmtId="0" fontId="20" fillId="0" borderId="0" xfId="0" applyFont="1" applyProtection="1">
      <protection locked="0" hidden="1"/>
    </xf>
    <xf numFmtId="0" fontId="21" fillId="0" borderId="0" xfId="0" applyFont="1" applyProtection="1">
      <protection locked="0" hidden="1"/>
    </xf>
    <xf numFmtId="8" fontId="20" fillId="0" borderId="0" xfId="0" applyNumberFormat="1" applyFont="1" applyProtection="1">
      <protection locked="0" hidden="1"/>
    </xf>
    <xf numFmtId="0" fontId="22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/>
      <protection locked="0" hidden="1"/>
    </xf>
    <xf numFmtId="0" fontId="23" fillId="0" borderId="0" xfId="0" applyFont="1" applyProtection="1">
      <protection locked="0" hidden="1"/>
    </xf>
    <xf numFmtId="0" fontId="0" fillId="0" borderId="4" xfId="0" applyBorder="1" applyAlignment="1" applyProtection="1">
      <protection locked="0"/>
    </xf>
    <xf numFmtId="8" fontId="12" fillId="0" borderId="0" xfId="0" applyNumberFormat="1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164" fontId="9" fillId="0" borderId="0" xfId="0" applyNumberFormat="1" applyFont="1" applyProtection="1"/>
    <xf numFmtId="164" fontId="12" fillId="0" borderId="0" xfId="0" applyNumberFormat="1" applyFont="1" applyAlignment="1" applyProtection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4" fillId="0" borderId="0" xfId="0" applyFont="1" applyProtection="1"/>
    <xf numFmtId="0" fontId="21" fillId="0" borderId="0" xfId="0" applyFont="1" applyFill="1" applyProtection="1">
      <protection locked="0" hidden="1"/>
    </xf>
    <xf numFmtId="0" fontId="16" fillId="0" borderId="9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10" xfId="0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center" vertical="top"/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16" fillId="0" borderId="12" xfId="0" applyFont="1" applyBorder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left"/>
    </xf>
    <xf numFmtId="14" fontId="13" fillId="4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8F8"/>
      <color rgb="FFFFFFCC"/>
      <color rgb="FFCCFF99"/>
      <color rgb="FFFFCC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06"/>
  <sheetViews>
    <sheetView tabSelected="1" zoomScale="115" zoomScaleNormal="115" workbookViewId="0">
      <selection activeCell="F68" sqref="F68"/>
    </sheetView>
  </sheetViews>
  <sheetFormatPr defaultRowHeight="15"/>
  <cols>
    <col min="1" max="1" width="11" style="29" customWidth="1"/>
    <col min="2" max="2" width="10.42578125" style="29" customWidth="1"/>
    <col min="3" max="3" width="19.42578125" style="29" customWidth="1"/>
    <col min="4" max="4" width="12.42578125" style="29" customWidth="1"/>
    <col min="5" max="5" width="3.28515625" style="29" customWidth="1"/>
    <col min="6" max="6" width="13.28515625" style="29" customWidth="1"/>
    <col min="7" max="7" width="27.5703125" style="29" customWidth="1"/>
    <col min="8" max="16384" width="9.140625" style="29"/>
  </cols>
  <sheetData>
    <row r="1" spans="1:7" ht="19.5" customHeight="1">
      <c r="A1" s="1" t="s">
        <v>0</v>
      </c>
      <c r="B1" s="1"/>
      <c r="C1" s="1"/>
      <c r="D1" s="56" t="s">
        <v>52</v>
      </c>
      <c r="E1" s="78"/>
      <c r="F1" s="78"/>
      <c r="G1" s="78"/>
    </row>
    <row r="2" spans="1:7" ht="19.5" customHeight="1">
      <c r="A2" s="1" t="s">
        <v>56</v>
      </c>
      <c r="B2" s="1"/>
      <c r="C2" s="1"/>
      <c r="D2" s="56" t="s">
        <v>79</v>
      </c>
      <c r="F2" s="79"/>
      <c r="G2" s="79"/>
    </row>
    <row r="3" spans="1:7" ht="19.5" customHeight="1">
      <c r="A3" s="1" t="s">
        <v>1</v>
      </c>
      <c r="B3" s="1"/>
      <c r="C3" s="1"/>
      <c r="D3" s="56" t="s">
        <v>78</v>
      </c>
      <c r="E3" s="82"/>
      <c r="F3" s="82"/>
      <c r="G3" s="82"/>
    </row>
    <row r="4" spans="1:7" ht="19.5" customHeight="1">
      <c r="A4" s="1" t="s">
        <v>2</v>
      </c>
      <c r="B4" s="1"/>
      <c r="C4" s="1"/>
      <c r="D4" s="56" t="s">
        <v>53</v>
      </c>
      <c r="F4" s="79"/>
      <c r="G4" s="79"/>
    </row>
    <row r="5" spans="1:7" ht="19.5" customHeight="1">
      <c r="A5" s="1" t="s">
        <v>3</v>
      </c>
      <c r="B5" s="1"/>
      <c r="C5" s="1"/>
      <c r="D5" s="60"/>
      <c r="E5" s="78"/>
      <c r="F5" s="78"/>
      <c r="G5" s="78"/>
    </row>
    <row r="6" spans="1:7" ht="19.5" customHeight="1">
      <c r="A6" s="1"/>
      <c r="B6" s="1"/>
      <c r="C6" s="1"/>
      <c r="D6" s="56" t="s">
        <v>54</v>
      </c>
      <c r="E6" s="79"/>
      <c r="F6" s="79"/>
      <c r="G6" s="79"/>
    </row>
    <row r="7" spans="1:7">
      <c r="A7" s="2"/>
      <c r="B7" s="2"/>
      <c r="C7" s="2"/>
    </row>
    <row r="8" spans="1:7" ht="18">
      <c r="A8" s="73" t="s">
        <v>4</v>
      </c>
      <c r="B8" s="73"/>
      <c r="C8" s="73"/>
      <c r="D8" s="73"/>
      <c r="E8" s="73"/>
      <c r="F8" s="73"/>
      <c r="G8" s="73"/>
    </row>
    <row r="10" spans="1:7" ht="15.75">
      <c r="A10" s="3" t="s">
        <v>55</v>
      </c>
      <c r="B10" s="3"/>
      <c r="C10" s="3"/>
      <c r="F10" s="74" t="s">
        <v>59</v>
      </c>
      <c r="G10" s="74"/>
    </row>
    <row r="11" spans="1:7">
      <c r="A11" s="2"/>
      <c r="B11" s="2"/>
      <c r="C11" s="2"/>
    </row>
    <row r="12" spans="1:7">
      <c r="A12" s="4" t="s">
        <v>6</v>
      </c>
      <c r="B12" s="5" t="s">
        <v>97</v>
      </c>
      <c r="C12" s="5"/>
      <c r="D12" s="30"/>
      <c r="F12" s="76"/>
      <c r="G12" s="77"/>
    </row>
    <row r="13" spans="1:7" ht="7.5" customHeight="1">
      <c r="A13" s="4"/>
      <c r="B13" s="5"/>
      <c r="C13" s="5"/>
      <c r="D13" s="31"/>
    </row>
    <row r="14" spans="1:7">
      <c r="A14" s="4" t="s">
        <v>6</v>
      </c>
      <c r="B14" s="5" t="s">
        <v>69</v>
      </c>
      <c r="C14" s="5"/>
      <c r="D14" s="30"/>
      <c r="F14" s="76"/>
      <c r="G14" s="77"/>
    </row>
    <row r="15" spans="1:7" ht="7.5" customHeight="1">
      <c r="A15" s="4"/>
      <c r="B15" s="5"/>
      <c r="C15" s="5"/>
      <c r="D15" s="31"/>
    </row>
    <row r="16" spans="1:7">
      <c r="A16" s="4" t="s">
        <v>6</v>
      </c>
      <c r="B16" s="6" t="s">
        <v>8</v>
      </c>
      <c r="C16" s="6"/>
      <c r="D16" s="30"/>
      <c r="F16" s="76"/>
      <c r="G16" s="77"/>
    </row>
    <row r="17" spans="1:7" ht="7.5" customHeight="1">
      <c r="A17" s="4"/>
      <c r="B17" s="4"/>
      <c r="C17" s="4"/>
      <c r="D17" s="31"/>
    </row>
    <row r="18" spans="1:7">
      <c r="A18" s="4" t="s">
        <v>6</v>
      </c>
      <c r="B18" s="1" t="s">
        <v>5</v>
      </c>
      <c r="C18" s="1"/>
      <c r="D18" s="30"/>
      <c r="F18" s="76"/>
      <c r="G18" s="77"/>
    </row>
    <row r="19" spans="1:7" ht="6" customHeight="1">
      <c r="A19" s="4"/>
      <c r="B19" s="1"/>
      <c r="C19" s="1"/>
      <c r="D19" s="31"/>
      <c r="F19" s="53"/>
      <c r="G19" s="53"/>
    </row>
    <row r="20" spans="1:7">
      <c r="A20" s="4" t="s">
        <v>6</v>
      </c>
      <c r="B20" s="1" t="s">
        <v>98</v>
      </c>
      <c r="C20" s="1"/>
      <c r="D20" s="30"/>
      <c r="F20" s="76"/>
      <c r="G20" s="77"/>
    </row>
    <row r="21" spans="1:7" ht="7.5" customHeight="1">
      <c r="A21" s="2"/>
      <c r="B21" s="2"/>
      <c r="C21" s="2"/>
      <c r="D21" s="31"/>
    </row>
    <row r="22" spans="1:7">
      <c r="A22" s="4" t="s">
        <v>6</v>
      </c>
      <c r="B22" s="1" t="s">
        <v>7</v>
      </c>
      <c r="C22" s="1"/>
      <c r="D22" s="31"/>
    </row>
    <row r="23" spans="1:7" ht="48.75" customHeight="1">
      <c r="A23" s="4"/>
      <c r="B23" s="7" t="s">
        <v>57</v>
      </c>
      <c r="C23" s="8" t="s">
        <v>84</v>
      </c>
      <c r="D23" s="30"/>
      <c r="F23" s="76"/>
      <c r="G23" s="77"/>
    </row>
    <row r="24" spans="1:7" ht="7.5" customHeight="1">
      <c r="A24" s="4"/>
      <c r="B24" s="7"/>
      <c r="C24" s="8"/>
      <c r="D24" s="31"/>
    </row>
    <row r="25" spans="1:7" ht="45">
      <c r="A25" s="4"/>
      <c r="B25" s="7" t="s">
        <v>57</v>
      </c>
      <c r="C25" s="8" t="s">
        <v>85</v>
      </c>
      <c r="D25" s="30"/>
      <c r="F25" s="76"/>
      <c r="G25" s="77"/>
    </row>
    <row r="26" spans="1:7" ht="7.5" customHeight="1">
      <c r="A26" s="4"/>
      <c r="B26" s="2"/>
      <c r="C26" s="2"/>
      <c r="D26" s="31"/>
    </row>
    <row r="27" spans="1:7">
      <c r="A27" s="4" t="s">
        <v>6</v>
      </c>
      <c r="B27" s="1" t="s">
        <v>9</v>
      </c>
      <c r="C27" s="2"/>
      <c r="D27" s="31"/>
    </row>
    <row r="28" spans="1:7" ht="18">
      <c r="A28" s="4"/>
      <c r="B28" s="9" t="s">
        <v>57</v>
      </c>
      <c r="C28" s="1" t="s">
        <v>86</v>
      </c>
      <c r="D28" s="30"/>
      <c r="F28" s="76"/>
      <c r="G28" s="77"/>
    </row>
    <row r="29" spans="1:7" ht="7.5" customHeight="1">
      <c r="A29" s="4"/>
      <c r="B29" s="9"/>
      <c r="C29" s="1"/>
      <c r="D29" s="31"/>
    </row>
    <row r="30" spans="1:7" ht="18">
      <c r="A30" s="4"/>
      <c r="B30" s="9" t="s">
        <v>57</v>
      </c>
      <c r="C30" s="1" t="s">
        <v>87</v>
      </c>
      <c r="D30" s="30"/>
      <c r="F30" s="76"/>
      <c r="G30" s="77"/>
    </row>
    <row r="31" spans="1:7" ht="7.5" customHeight="1">
      <c r="A31" s="2"/>
      <c r="B31" s="2"/>
      <c r="C31" s="2"/>
      <c r="D31" s="31"/>
    </row>
    <row r="32" spans="1:7" ht="17.25">
      <c r="A32" s="4" t="s">
        <v>6</v>
      </c>
      <c r="B32" s="5" t="s">
        <v>58</v>
      </c>
      <c r="C32" s="2"/>
      <c r="D32" s="30"/>
      <c r="F32" s="61" t="s">
        <v>60</v>
      </c>
    </row>
    <row r="33" spans="1:11" ht="7.5" customHeight="1">
      <c r="A33" s="4"/>
      <c r="B33" s="5"/>
      <c r="C33" s="2"/>
      <c r="D33" s="59"/>
      <c r="F33" s="32"/>
    </row>
    <row r="34" spans="1:11" ht="18" customHeight="1">
      <c r="A34" s="4" t="s">
        <v>6</v>
      </c>
      <c r="B34" s="83" t="s">
        <v>99</v>
      </c>
      <c r="C34" s="83"/>
      <c r="D34" s="30"/>
      <c r="F34" s="84"/>
      <c r="G34" s="85"/>
    </row>
    <row r="35" spans="1:11">
      <c r="A35" s="4"/>
      <c r="B35" s="5"/>
      <c r="C35" s="2"/>
      <c r="D35" s="33"/>
    </row>
    <row r="36" spans="1:11">
      <c r="A36" s="4"/>
      <c r="B36" s="80" t="s">
        <v>77</v>
      </c>
      <c r="C36" s="80"/>
      <c r="D36" s="80"/>
      <c r="E36" s="80"/>
      <c r="F36" s="80"/>
      <c r="G36" s="80"/>
    </row>
    <row r="37" spans="1:11">
      <c r="A37" s="4"/>
      <c r="B37" s="5"/>
      <c r="C37" s="2"/>
      <c r="D37" s="10"/>
      <c r="E37" s="2"/>
      <c r="F37" s="2"/>
      <c r="G37" s="2"/>
    </row>
    <row r="38" spans="1:11" ht="34.5" customHeight="1">
      <c r="A38" s="11" t="s">
        <v>61</v>
      </c>
      <c r="B38" s="5"/>
      <c r="C38" s="75" t="s">
        <v>100</v>
      </c>
      <c r="D38" s="75"/>
      <c r="E38" s="81">
        <f ca="1">WORKDAY(Sheet2!A35,+Sheet2!A36)</f>
        <v>45639</v>
      </c>
      <c r="F38" s="81"/>
      <c r="G38" s="12" t="s">
        <v>63</v>
      </c>
    </row>
    <row r="39" spans="1:11" ht="15.75" customHeight="1">
      <c r="A39" s="13"/>
      <c r="B39" s="2"/>
      <c r="C39" s="2"/>
      <c r="D39" s="2"/>
      <c r="E39" s="2"/>
      <c r="F39" s="2"/>
      <c r="G39" s="2"/>
    </row>
    <row r="40" spans="1:11" ht="15.75">
      <c r="A40" s="34"/>
      <c r="B40" s="14" t="s">
        <v>70</v>
      </c>
      <c r="C40" s="14"/>
      <c r="D40" s="2"/>
      <c r="E40" s="2"/>
      <c r="F40" s="54">
        <v>3200</v>
      </c>
      <c r="G40" s="15">
        <f>IF(A40&gt;0,A40*F40,0)</f>
        <v>0</v>
      </c>
    </row>
    <row r="41" spans="1:11" s="35" customFormat="1" ht="21.95" customHeight="1">
      <c r="A41" s="40"/>
      <c r="B41" s="16" t="s">
        <v>62</v>
      </c>
      <c r="C41" s="16"/>
      <c r="D41" s="17"/>
      <c r="E41" s="17"/>
      <c r="F41" s="17"/>
    </row>
    <row r="42" spans="1:11" s="35" customFormat="1" ht="21.95" customHeight="1">
      <c r="A42" s="40"/>
      <c r="B42" s="16" t="s">
        <v>10</v>
      </c>
      <c r="C42" s="16"/>
      <c r="D42" s="17"/>
      <c r="E42" s="17"/>
      <c r="F42" s="17"/>
    </row>
    <row r="43" spans="1:11" s="35" customFormat="1" ht="21.95" customHeight="1">
      <c r="A43" s="40"/>
      <c r="B43" s="16" t="s">
        <v>11</v>
      </c>
      <c r="C43" s="16"/>
      <c r="D43" s="17"/>
      <c r="E43" s="17"/>
      <c r="F43" s="17"/>
    </row>
    <row r="44" spans="1:11" s="35" customFormat="1" ht="21.95" customHeight="1">
      <c r="A44" s="40"/>
      <c r="B44" s="16" t="s">
        <v>12</v>
      </c>
      <c r="C44" s="16"/>
      <c r="D44" s="17"/>
      <c r="E44" s="17"/>
      <c r="F44" s="17"/>
    </row>
    <row r="45" spans="1:11" s="35" customFormat="1" ht="48" customHeight="1">
      <c r="A45" s="40"/>
      <c r="B45" s="72" t="s">
        <v>64</v>
      </c>
      <c r="C45" s="72"/>
      <c r="D45" s="72"/>
      <c r="E45" s="72"/>
      <c r="F45" s="72"/>
      <c r="K45" s="36"/>
    </row>
    <row r="46" spans="1:11" s="35" customFormat="1" ht="39.75" customHeight="1">
      <c r="A46" s="40"/>
      <c r="B46" s="72" t="s">
        <v>13</v>
      </c>
      <c r="C46" s="72"/>
      <c r="D46" s="72"/>
      <c r="E46" s="72"/>
      <c r="F46" s="72"/>
      <c r="G46" s="37"/>
    </row>
    <row r="47" spans="1:11" s="35" customFormat="1" ht="17.25" customHeight="1">
      <c r="A47" s="40"/>
      <c r="B47" s="18"/>
      <c r="C47" s="18"/>
      <c r="D47" s="18"/>
      <c r="E47" s="18"/>
      <c r="F47" s="18"/>
    </row>
    <row r="48" spans="1:11" ht="34.5" customHeight="1">
      <c r="A48" s="11" t="s">
        <v>61</v>
      </c>
      <c r="B48" s="2"/>
      <c r="C48" s="2"/>
      <c r="D48" s="2"/>
      <c r="E48" s="2"/>
      <c r="F48" s="2"/>
      <c r="G48" s="12" t="s">
        <v>63</v>
      </c>
    </row>
    <row r="49" spans="1:7">
      <c r="A49" s="41"/>
      <c r="B49" s="2"/>
      <c r="C49" s="2"/>
      <c r="D49" s="2"/>
      <c r="E49" s="2"/>
      <c r="F49" s="2"/>
      <c r="G49" s="2"/>
    </row>
    <row r="50" spans="1:7" ht="15.75">
      <c r="A50" s="34"/>
      <c r="B50" s="14" t="s">
        <v>65</v>
      </c>
      <c r="C50" s="14"/>
      <c r="D50" s="55" t="str">
        <f>(D12&amp;" "&amp;D14)</f>
        <v xml:space="preserve"> </v>
      </c>
      <c r="E50" s="56"/>
      <c r="F50" s="57" t="e">
        <f>VLOOKUP(D50,Sheet2!A3:B8,2)</f>
        <v>#N/A</v>
      </c>
      <c r="G50" s="58">
        <f>IF(A50&gt;0,A50*F50,0)</f>
        <v>0</v>
      </c>
    </row>
    <row r="51" spans="1:7">
      <c r="A51" s="41"/>
      <c r="B51" s="1" t="s">
        <v>14</v>
      </c>
      <c r="C51" s="1"/>
      <c r="D51" s="1"/>
      <c r="E51" s="2"/>
      <c r="F51" s="2"/>
      <c r="G51" s="2"/>
    </row>
    <row r="52" spans="1:7">
      <c r="A52" s="2"/>
      <c r="B52" s="2"/>
      <c r="C52" s="1" t="s">
        <v>15</v>
      </c>
      <c r="D52" s="2"/>
      <c r="E52" s="2"/>
      <c r="F52" s="2"/>
      <c r="G52" s="2"/>
    </row>
    <row r="53" spans="1:7">
      <c r="A53" s="2"/>
      <c r="B53" s="2"/>
      <c r="C53" s="1" t="s">
        <v>16</v>
      </c>
      <c r="D53" s="2"/>
      <c r="E53" s="2"/>
      <c r="F53" s="2"/>
      <c r="G53" s="2"/>
    </row>
    <row r="54" spans="1:7">
      <c r="A54" s="2"/>
      <c r="B54" s="2"/>
      <c r="C54" s="1" t="s">
        <v>17</v>
      </c>
      <c r="D54" s="2"/>
      <c r="E54" s="2"/>
      <c r="F54" s="2"/>
      <c r="G54" s="2"/>
    </row>
    <row r="55" spans="1:7" ht="9.75" customHeight="1">
      <c r="A55" s="2"/>
      <c r="B55" s="2"/>
      <c r="C55" s="2"/>
      <c r="D55" s="2"/>
      <c r="E55" s="2"/>
      <c r="F55" s="2"/>
      <c r="G55" s="2"/>
    </row>
    <row r="56" spans="1:7" ht="16.5" customHeight="1">
      <c r="A56" s="2"/>
      <c r="B56" s="14" t="s">
        <v>18</v>
      </c>
      <c r="C56" s="14"/>
      <c r="D56" s="14"/>
      <c r="E56" s="2"/>
      <c r="F56" s="2"/>
      <c r="G56" s="2"/>
    </row>
    <row r="57" spans="1:7" ht="18" customHeight="1">
      <c r="A57" s="34"/>
      <c r="B57" s="1" t="s">
        <v>19</v>
      </c>
      <c r="C57" s="1"/>
      <c r="D57" s="1"/>
      <c r="E57" s="19"/>
      <c r="F57" s="20">
        <f>Sheet2!E13</f>
        <v>130</v>
      </c>
      <c r="G57" s="15">
        <f>A57*F57</f>
        <v>0</v>
      </c>
    </row>
    <row r="58" spans="1:7" ht="7.5" customHeight="1">
      <c r="A58" s="28"/>
      <c r="B58" s="1"/>
      <c r="C58" s="1"/>
      <c r="D58" s="1"/>
      <c r="E58" s="19"/>
      <c r="F58" s="20"/>
      <c r="G58" s="15"/>
    </row>
    <row r="59" spans="1:7" ht="18" customHeight="1">
      <c r="A59" s="34"/>
      <c r="B59" s="1" t="s">
        <v>21</v>
      </c>
      <c r="C59" s="1"/>
      <c r="D59" s="1"/>
      <c r="E59" s="19"/>
      <c r="F59" s="20">
        <f>Sheet2!E14</f>
        <v>69</v>
      </c>
      <c r="G59" s="15">
        <f t="shared" ref="G59:G93" si="0">A59*F59</f>
        <v>0</v>
      </c>
    </row>
    <row r="60" spans="1:7" ht="7.5" customHeight="1">
      <c r="A60" s="28"/>
      <c r="B60" s="1"/>
      <c r="C60" s="1"/>
      <c r="D60" s="1"/>
      <c r="E60" s="19"/>
      <c r="F60" s="20"/>
      <c r="G60" s="15"/>
    </row>
    <row r="61" spans="1:7" ht="18" customHeight="1">
      <c r="A61" s="34"/>
      <c r="B61" s="1" t="s">
        <v>23</v>
      </c>
      <c r="C61" s="1"/>
      <c r="D61" s="1"/>
      <c r="E61" s="19"/>
      <c r="F61" s="20">
        <f>Sheet2!E15</f>
        <v>33</v>
      </c>
      <c r="G61" s="15">
        <f t="shared" si="0"/>
        <v>0</v>
      </c>
    </row>
    <row r="62" spans="1:7" ht="7.5" customHeight="1">
      <c r="A62" s="28"/>
      <c r="B62" s="1"/>
      <c r="C62" s="1"/>
      <c r="D62" s="1"/>
      <c r="E62" s="19"/>
      <c r="F62" s="20"/>
      <c r="G62" s="15"/>
    </row>
    <row r="63" spans="1:7" ht="18" customHeight="1">
      <c r="A63" s="34"/>
      <c r="B63" s="1" t="s">
        <v>25</v>
      </c>
      <c r="C63" s="1"/>
      <c r="D63" s="1"/>
      <c r="E63" s="19"/>
      <c r="F63" s="20">
        <f>Sheet2!E16</f>
        <v>25</v>
      </c>
      <c r="G63" s="15">
        <f t="shared" si="0"/>
        <v>0</v>
      </c>
    </row>
    <row r="64" spans="1:7" ht="7.5" customHeight="1">
      <c r="A64" s="28"/>
      <c r="B64" s="1"/>
      <c r="C64" s="1"/>
      <c r="D64" s="1"/>
      <c r="E64" s="19"/>
      <c r="F64" s="20"/>
      <c r="G64" s="15"/>
    </row>
    <row r="65" spans="1:7" ht="18" customHeight="1">
      <c r="A65" s="34"/>
      <c r="B65" s="1" t="s">
        <v>27</v>
      </c>
      <c r="C65" s="1"/>
      <c r="D65" s="1"/>
      <c r="E65" s="19"/>
      <c r="F65" s="20">
        <f>Sheet2!E17</f>
        <v>129</v>
      </c>
      <c r="G65" s="15">
        <f t="shared" si="0"/>
        <v>0</v>
      </c>
    </row>
    <row r="66" spans="1:7" ht="7.5" customHeight="1">
      <c r="A66" s="28"/>
      <c r="B66" s="1"/>
      <c r="C66" s="1"/>
      <c r="D66" s="1"/>
      <c r="E66" s="19"/>
      <c r="F66" s="20"/>
      <c r="G66" s="15"/>
    </row>
    <row r="67" spans="1:7" ht="18" customHeight="1">
      <c r="A67" s="34"/>
      <c r="B67" s="1" t="s">
        <v>29</v>
      </c>
      <c r="C67" s="1"/>
      <c r="D67" s="1"/>
      <c r="E67" s="19"/>
      <c r="F67" s="20">
        <v>49</v>
      </c>
      <c r="G67" s="15">
        <f t="shared" si="0"/>
        <v>0</v>
      </c>
    </row>
    <row r="68" spans="1:7" ht="7.5" customHeight="1">
      <c r="A68" s="28"/>
      <c r="B68" s="1"/>
      <c r="C68" s="1"/>
      <c r="D68" s="1"/>
      <c r="E68" s="19"/>
      <c r="F68" s="20"/>
      <c r="G68" s="15"/>
    </row>
    <row r="69" spans="1:7" ht="18" customHeight="1">
      <c r="A69" s="34"/>
      <c r="B69" s="1" t="s">
        <v>31</v>
      </c>
      <c r="C69" s="1"/>
      <c r="D69" s="1"/>
      <c r="E69" s="19"/>
      <c r="F69" s="20">
        <v>20</v>
      </c>
      <c r="G69" s="15">
        <f t="shared" si="0"/>
        <v>0</v>
      </c>
    </row>
    <row r="70" spans="1:7" ht="7.5" customHeight="1">
      <c r="A70" s="28"/>
      <c r="B70" s="1"/>
      <c r="C70" s="1"/>
      <c r="D70" s="1"/>
      <c r="E70" s="19"/>
      <c r="F70" s="20"/>
      <c r="G70" s="15"/>
    </row>
    <row r="71" spans="1:7" ht="18" customHeight="1">
      <c r="A71" s="34"/>
      <c r="B71" s="1" t="s">
        <v>33</v>
      </c>
      <c r="C71" s="1"/>
      <c r="D71" s="1"/>
      <c r="E71" s="19"/>
      <c r="F71" s="20">
        <f>Sheet2!E20</f>
        <v>265</v>
      </c>
      <c r="G71" s="15">
        <f t="shared" si="0"/>
        <v>0</v>
      </c>
    </row>
    <row r="72" spans="1:7" ht="7.5" customHeight="1">
      <c r="A72" s="28"/>
      <c r="B72" s="1"/>
      <c r="C72" s="1"/>
      <c r="D72" s="1"/>
      <c r="E72" s="19"/>
      <c r="F72" s="20"/>
      <c r="G72" s="15"/>
    </row>
    <row r="73" spans="1:7" ht="18" customHeight="1">
      <c r="A73" s="34"/>
      <c r="B73" s="1" t="s">
        <v>106</v>
      </c>
      <c r="C73" s="1"/>
      <c r="D73" s="1"/>
      <c r="E73" s="19"/>
      <c r="F73" s="20">
        <v>40</v>
      </c>
      <c r="G73" s="15">
        <f t="shared" si="0"/>
        <v>0</v>
      </c>
    </row>
    <row r="74" spans="1:7" ht="7.5" customHeight="1">
      <c r="A74" s="28"/>
      <c r="B74" s="1"/>
      <c r="C74" s="1"/>
      <c r="D74" s="1"/>
      <c r="E74" s="19"/>
      <c r="F74" s="20"/>
      <c r="G74" s="15"/>
    </row>
    <row r="75" spans="1:7" ht="18" customHeight="1">
      <c r="A75" s="38"/>
      <c r="B75" s="1" t="s">
        <v>88</v>
      </c>
      <c r="C75" s="1"/>
      <c r="D75" s="1"/>
      <c r="E75" s="19"/>
      <c r="F75" s="20">
        <f>Sheet2!E22</f>
        <v>69</v>
      </c>
      <c r="G75" s="15">
        <f>A75*F75</f>
        <v>0</v>
      </c>
    </row>
    <row r="76" spans="1:7" ht="7.5" customHeight="1">
      <c r="A76" s="28"/>
      <c r="B76" s="1"/>
      <c r="C76" s="1"/>
      <c r="D76" s="1"/>
      <c r="E76" s="19"/>
      <c r="F76" s="20"/>
      <c r="G76" s="15"/>
    </row>
    <row r="77" spans="1:7" ht="18" customHeight="1">
      <c r="A77" s="34"/>
      <c r="B77" s="1" t="s">
        <v>37</v>
      </c>
      <c r="C77" s="1"/>
      <c r="D77" s="1"/>
      <c r="E77" s="19"/>
      <c r="F77" s="20">
        <f>Sheet2!E23</f>
        <v>25</v>
      </c>
      <c r="G77" s="15">
        <f t="shared" si="0"/>
        <v>0</v>
      </c>
    </row>
    <row r="78" spans="1:7" ht="7.5" customHeight="1">
      <c r="A78" s="28"/>
      <c r="B78" s="1"/>
      <c r="C78" s="1"/>
      <c r="D78" s="1"/>
      <c r="E78" s="19"/>
      <c r="F78" s="20"/>
      <c r="G78" s="15"/>
    </row>
    <row r="79" spans="1:7" ht="18" customHeight="1">
      <c r="A79" s="34"/>
      <c r="B79" s="1" t="s">
        <v>39</v>
      </c>
      <c r="C79" s="1"/>
      <c r="D79" s="1"/>
      <c r="E79" s="19"/>
      <c r="F79" s="20">
        <f>Sheet2!E24</f>
        <v>70</v>
      </c>
      <c r="G79" s="15">
        <f t="shared" si="0"/>
        <v>0</v>
      </c>
    </row>
    <row r="80" spans="1:7" ht="7.5" customHeight="1">
      <c r="A80" s="28"/>
      <c r="B80" s="1"/>
      <c r="C80" s="1"/>
      <c r="D80" s="1"/>
      <c r="E80" s="19"/>
      <c r="F80" s="20"/>
      <c r="G80" s="15"/>
    </row>
    <row r="81" spans="1:7" ht="18" customHeight="1">
      <c r="A81" s="34"/>
      <c r="B81" s="1" t="s">
        <v>41</v>
      </c>
      <c r="C81" s="1"/>
      <c r="D81" s="1"/>
      <c r="E81" s="19"/>
      <c r="F81" s="20">
        <v>55</v>
      </c>
      <c r="G81" s="15">
        <f t="shared" si="0"/>
        <v>0</v>
      </c>
    </row>
    <row r="82" spans="1:7" ht="7.5" customHeight="1">
      <c r="A82" s="28"/>
      <c r="B82" s="1"/>
      <c r="C82" s="1"/>
      <c r="D82" s="1"/>
      <c r="E82" s="19"/>
      <c r="F82" s="20"/>
      <c r="G82" s="15"/>
    </row>
    <row r="83" spans="1:7" ht="18" customHeight="1">
      <c r="A83" s="34"/>
      <c r="B83" s="1" t="s">
        <v>83</v>
      </c>
      <c r="C83" s="1"/>
      <c r="D83" s="1"/>
      <c r="E83" s="19"/>
      <c r="F83" s="20">
        <f>Sheet2!E26</f>
        <v>50</v>
      </c>
      <c r="G83" s="15">
        <f t="shared" si="0"/>
        <v>0</v>
      </c>
    </row>
    <row r="84" spans="1:7" ht="7.5" customHeight="1">
      <c r="A84" s="28"/>
      <c r="B84" s="1"/>
      <c r="C84" s="1"/>
      <c r="D84" s="1"/>
      <c r="E84" s="19"/>
      <c r="F84" s="20"/>
      <c r="G84" s="15"/>
    </row>
    <row r="85" spans="1:7" ht="18" customHeight="1">
      <c r="A85" s="34"/>
      <c r="B85" s="1" t="s">
        <v>105</v>
      </c>
      <c r="C85" s="1"/>
      <c r="D85" s="1"/>
      <c r="E85" s="19"/>
      <c r="F85" s="20">
        <v>99</v>
      </c>
      <c r="G85" s="15">
        <f t="shared" si="0"/>
        <v>0</v>
      </c>
    </row>
    <row r="86" spans="1:7" ht="7.5" customHeight="1">
      <c r="A86" s="28"/>
      <c r="B86" s="1"/>
      <c r="C86" s="1"/>
      <c r="D86" s="1"/>
      <c r="E86" s="19"/>
      <c r="F86" s="20"/>
      <c r="G86" s="15"/>
    </row>
    <row r="87" spans="1:7" ht="18" customHeight="1">
      <c r="A87" s="34"/>
      <c r="B87" s="1" t="s">
        <v>101</v>
      </c>
      <c r="C87" s="1"/>
      <c r="D87" s="1"/>
      <c r="E87" s="19"/>
      <c r="F87" s="20">
        <f>Sheet2!E28</f>
        <v>129</v>
      </c>
      <c r="G87" s="15">
        <f t="shared" si="0"/>
        <v>0</v>
      </c>
    </row>
    <row r="88" spans="1:7" ht="7.5" customHeight="1">
      <c r="A88" s="28"/>
      <c r="B88" s="1"/>
      <c r="C88" s="1"/>
      <c r="D88" s="1"/>
      <c r="E88" s="19"/>
      <c r="F88" s="20"/>
      <c r="G88" s="15"/>
    </row>
    <row r="89" spans="1:7" ht="18" customHeight="1">
      <c r="A89" s="34"/>
      <c r="B89" s="1" t="s">
        <v>46</v>
      </c>
      <c r="C89" s="1"/>
      <c r="D89" s="1"/>
      <c r="E89" s="19"/>
      <c r="F89" s="20">
        <v>89</v>
      </c>
      <c r="G89" s="15">
        <f t="shared" si="0"/>
        <v>0</v>
      </c>
    </row>
    <row r="90" spans="1:7" ht="7.5" customHeight="1">
      <c r="A90" s="28"/>
      <c r="B90" s="1"/>
      <c r="C90" s="1"/>
      <c r="D90" s="1"/>
      <c r="E90" s="19"/>
      <c r="F90" s="20"/>
      <c r="G90" s="15"/>
    </row>
    <row r="91" spans="1:7" ht="18" customHeight="1">
      <c r="A91" s="34"/>
      <c r="B91" s="1" t="s">
        <v>48</v>
      </c>
      <c r="C91" s="1"/>
      <c r="D91" s="1"/>
      <c r="E91" s="19"/>
      <c r="F91" s="20">
        <f>Sheet2!E30</f>
        <v>39</v>
      </c>
      <c r="G91" s="15">
        <f t="shared" si="0"/>
        <v>0</v>
      </c>
    </row>
    <row r="92" spans="1:7" ht="7.5" customHeight="1">
      <c r="A92" s="28"/>
      <c r="B92" s="1"/>
      <c r="C92" s="1"/>
      <c r="D92" s="1"/>
      <c r="E92" s="19"/>
      <c r="F92" s="20"/>
      <c r="G92" s="15"/>
    </row>
    <row r="93" spans="1:7" ht="18" customHeight="1">
      <c r="A93" s="34"/>
      <c r="B93" s="1" t="s">
        <v>50</v>
      </c>
      <c r="C93" s="1"/>
      <c r="D93" s="1"/>
      <c r="E93" s="19"/>
      <c r="F93" s="20">
        <f>Sheet2!E31</f>
        <v>19</v>
      </c>
      <c r="G93" s="15">
        <f t="shared" si="0"/>
        <v>0</v>
      </c>
    </row>
    <row r="94" spans="1:7" ht="4.5" customHeight="1">
      <c r="B94" s="2"/>
      <c r="C94" s="2"/>
      <c r="D94" s="2"/>
      <c r="E94" s="2"/>
      <c r="F94" s="2"/>
      <c r="G94" s="2"/>
    </row>
    <row r="95" spans="1:7" s="39" customFormat="1" ht="18.75">
      <c r="B95" s="21" t="s">
        <v>66</v>
      </c>
      <c r="C95" s="22"/>
      <c r="D95" s="22"/>
      <c r="E95" s="22"/>
      <c r="F95" s="22"/>
      <c r="G95" s="23">
        <f>G40+G50+SUM(G57:G94)</f>
        <v>0</v>
      </c>
    </row>
    <row r="96" spans="1:7" ht="3.75" customHeight="1"/>
    <row r="97" spans="1:7" ht="15.75">
      <c r="A97" s="25"/>
      <c r="B97" s="24" t="s">
        <v>67</v>
      </c>
      <c r="C97" s="24"/>
      <c r="D97" s="24"/>
      <c r="E97" s="24"/>
      <c r="F97" s="24"/>
      <c r="G97" s="25"/>
    </row>
    <row r="98" spans="1:7" ht="9" customHeight="1">
      <c r="A98" s="2"/>
      <c r="B98" s="2"/>
      <c r="C98" s="2"/>
      <c r="D98" s="2"/>
      <c r="E98" s="2"/>
      <c r="F98" s="2"/>
      <c r="G98" s="2"/>
    </row>
    <row r="99" spans="1:7" ht="21.75" customHeight="1">
      <c r="A99" s="26" t="s">
        <v>68</v>
      </c>
      <c r="B99" s="27"/>
      <c r="C99" s="27"/>
      <c r="D99" s="27"/>
      <c r="E99" s="27"/>
      <c r="F99" s="27"/>
      <c r="G99" s="27"/>
    </row>
    <row r="100" spans="1:7" ht="15" customHeight="1">
      <c r="A100" s="69"/>
      <c r="B100" s="70"/>
      <c r="C100" s="70"/>
      <c r="D100" s="70"/>
      <c r="E100" s="70"/>
      <c r="F100" s="70"/>
      <c r="G100" s="71"/>
    </row>
    <row r="101" spans="1:7" ht="15" customHeight="1">
      <c r="A101" s="63"/>
      <c r="B101" s="64"/>
      <c r="C101" s="64"/>
      <c r="D101" s="64"/>
      <c r="E101" s="64"/>
      <c r="F101" s="64"/>
      <c r="G101" s="65"/>
    </row>
    <row r="102" spans="1:7" ht="15" customHeight="1">
      <c r="A102" s="63"/>
      <c r="B102" s="64"/>
      <c r="C102" s="64"/>
      <c r="D102" s="64"/>
      <c r="E102" s="64"/>
      <c r="F102" s="64"/>
      <c r="G102" s="65"/>
    </row>
    <row r="103" spans="1:7" ht="15" customHeight="1">
      <c r="A103" s="63"/>
      <c r="B103" s="64"/>
      <c r="C103" s="64"/>
      <c r="D103" s="64"/>
      <c r="E103" s="64"/>
      <c r="F103" s="64"/>
      <c r="G103" s="65"/>
    </row>
    <row r="104" spans="1:7" ht="15" customHeight="1">
      <c r="A104" s="63"/>
      <c r="B104" s="64"/>
      <c r="C104" s="64"/>
      <c r="D104" s="64"/>
      <c r="E104" s="64"/>
      <c r="F104" s="64"/>
      <c r="G104" s="65"/>
    </row>
    <row r="105" spans="1:7" ht="15" customHeight="1">
      <c r="A105" s="63"/>
      <c r="B105" s="64"/>
      <c r="C105" s="64"/>
      <c r="D105" s="64"/>
      <c r="E105" s="64"/>
      <c r="F105" s="64"/>
      <c r="G105" s="65"/>
    </row>
    <row r="106" spans="1:7" ht="15" customHeight="1">
      <c r="A106" s="66"/>
      <c r="B106" s="67"/>
      <c r="C106" s="67"/>
      <c r="D106" s="67"/>
      <c r="E106" s="67"/>
      <c r="F106" s="67"/>
      <c r="G106" s="68"/>
    </row>
  </sheetData>
  <sheetProtection password="DE47" sheet="1" objects="1" scenarios="1"/>
  <mergeCells count="31">
    <mergeCell ref="E1:G1"/>
    <mergeCell ref="F2:G2"/>
    <mergeCell ref="F4:G4"/>
    <mergeCell ref="B36:G36"/>
    <mergeCell ref="E38:F38"/>
    <mergeCell ref="E5:G5"/>
    <mergeCell ref="E6:G6"/>
    <mergeCell ref="E3:G3"/>
    <mergeCell ref="F12:G12"/>
    <mergeCell ref="F14:G14"/>
    <mergeCell ref="B34:C34"/>
    <mergeCell ref="F34:G34"/>
    <mergeCell ref="B45:F45"/>
    <mergeCell ref="B46:F46"/>
    <mergeCell ref="A8:G8"/>
    <mergeCell ref="F10:G10"/>
    <mergeCell ref="C38:D38"/>
    <mergeCell ref="F16:G16"/>
    <mergeCell ref="F18:G18"/>
    <mergeCell ref="F20:G20"/>
    <mergeCell ref="F23:G23"/>
    <mergeCell ref="F25:G25"/>
    <mergeCell ref="F28:G28"/>
    <mergeCell ref="F30:G30"/>
    <mergeCell ref="A103:G103"/>
    <mergeCell ref="A104:G104"/>
    <mergeCell ref="A105:G105"/>
    <mergeCell ref="A106:G106"/>
    <mergeCell ref="A100:G100"/>
    <mergeCell ref="A101:G101"/>
    <mergeCell ref="A102:G102"/>
  </mergeCells>
  <dataValidations count="2">
    <dataValidation type="list" showInputMessage="1" showErrorMessage="1" sqref="D12">
      <formula1>Model</formula1>
    </dataValidation>
    <dataValidation type="list" showInputMessage="1" showErrorMessage="1" sqref="D14">
      <formula1>Body</formula1>
    </dataValidation>
  </dataValidations>
  <pageMargins left="0.41" right="0.17" top="0.19" bottom="0.19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5"/>
  <sheetViews>
    <sheetView topLeftCell="J1" workbookViewId="0">
      <selection activeCell="J1" sqref="A1:XFD1048576"/>
    </sheetView>
  </sheetViews>
  <sheetFormatPr defaultColWidth="9.140625" defaultRowHeight="15"/>
  <cols>
    <col min="1" max="1" width="23.7109375" style="42" hidden="1" customWidth="1"/>
    <col min="2" max="2" width="12" style="42" hidden="1" customWidth="1"/>
    <col min="3" max="3" width="6.28515625" style="42" hidden="1" customWidth="1"/>
    <col min="4" max="4" width="25.140625" style="42" hidden="1" customWidth="1"/>
    <col min="5" max="5" width="12.140625" style="42" hidden="1" customWidth="1"/>
    <col min="6" max="9" width="0" style="42" hidden="1" customWidth="1"/>
    <col min="10" max="16384" width="9.140625" style="42"/>
  </cols>
  <sheetData>
    <row r="1" spans="1:5">
      <c r="A1" s="43" t="s">
        <v>65</v>
      </c>
      <c r="B1" s="43"/>
      <c r="C1" s="43"/>
    </row>
    <row r="2" spans="1:5">
      <c r="A2" s="44"/>
      <c r="B2" s="44"/>
    </row>
    <row r="3" spans="1:5">
      <c r="A3" s="42" t="s">
        <v>71</v>
      </c>
      <c r="B3" s="45">
        <v>380</v>
      </c>
    </row>
    <row r="4" spans="1:5">
      <c r="A4" s="42" t="s">
        <v>72</v>
      </c>
      <c r="B4" s="45">
        <v>410</v>
      </c>
    </row>
    <row r="5" spans="1:5">
      <c r="A5" s="42" t="s">
        <v>73</v>
      </c>
      <c r="B5" s="45">
        <v>380</v>
      </c>
    </row>
    <row r="6" spans="1:5">
      <c r="A6" s="42" t="s">
        <v>74</v>
      </c>
      <c r="B6" s="45">
        <v>410</v>
      </c>
    </row>
    <row r="7" spans="1:5">
      <c r="A7" s="42" t="s">
        <v>75</v>
      </c>
      <c r="B7" s="45">
        <v>350</v>
      </c>
    </row>
    <row r="8" spans="1:5">
      <c r="A8" s="42" t="s">
        <v>76</v>
      </c>
      <c r="B8" s="45">
        <v>380</v>
      </c>
    </row>
    <row r="9" spans="1:5">
      <c r="A9" s="44"/>
      <c r="B9" s="44"/>
    </row>
    <row r="10" spans="1:5">
      <c r="C10" s="46"/>
    </row>
    <row r="12" spans="1:5">
      <c r="A12" s="43" t="s">
        <v>18</v>
      </c>
      <c r="B12" s="43"/>
      <c r="C12" s="43"/>
      <c r="D12" s="43"/>
      <c r="E12" s="43"/>
    </row>
    <row r="13" spans="1:5">
      <c r="A13" s="47" t="s">
        <v>19</v>
      </c>
      <c r="B13" s="47"/>
      <c r="C13" s="47"/>
      <c r="D13" s="48" t="s">
        <v>20</v>
      </c>
      <c r="E13" s="49">
        <v>130</v>
      </c>
    </row>
    <row r="14" spans="1:5">
      <c r="A14" s="47" t="s">
        <v>21</v>
      </c>
      <c r="B14" s="47"/>
      <c r="C14" s="47"/>
      <c r="D14" s="48" t="s">
        <v>22</v>
      </c>
      <c r="E14" s="49">
        <v>69</v>
      </c>
    </row>
    <row r="15" spans="1:5">
      <c r="A15" s="47" t="s">
        <v>23</v>
      </c>
      <c r="B15" s="47"/>
      <c r="C15" s="47"/>
      <c r="D15" s="48" t="s">
        <v>24</v>
      </c>
      <c r="E15" s="49">
        <v>33</v>
      </c>
    </row>
    <row r="16" spans="1:5">
      <c r="A16" s="47" t="s">
        <v>25</v>
      </c>
      <c r="B16" s="47"/>
      <c r="C16" s="47"/>
      <c r="D16" s="48" t="s">
        <v>26</v>
      </c>
      <c r="E16" s="49">
        <v>25</v>
      </c>
    </row>
    <row r="17" spans="1:9">
      <c r="A17" s="47" t="s">
        <v>27</v>
      </c>
      <c r="B17" s="47"/>
      <c r="C17" s="47"/>
      <c r="D17" s="48" t="s">
        <v>28</v>
      </c>
      <c r="E17" s="49">
        <v>129</v>
      </c>
    </row>
    <row r="18" spans="1:9">
      <c r="A18" s="47" t="s">
        <v>29</v>
      </c>
      <c r="B18" s="47"/>
      <c r="C18" s="47"/>
      <c r="D18" s="48" t="s">
        <v>30</v>
      </c>
      <c r="E18" s="49">
        <v>35</v>
      </c>
    </row>
    <row r="19" spans="1:9">
      <c r="A19" s="47" t="s">
        <v>31</v>
      </c>
      <c r="B19" s="47"/>
      <c r="C19" s="47"/>
      <c r="D19" s="48" t="s">
        <v>32</v>
      </c>
      <c r="E19" s="49">
        <v>18</v>
      </c>
    </row>
    <row r="20" spans="1:9">
      <c r="A20" s="47" t="s">
        <v>33</v>
      </c>
      <c r="B20" s="47"/>
      <c r="C20" s="47"/>
      <c r="D20" s="48" t="s">
        <v>34</v>
      </c>
      <c r="E20" s="49">
        <v>265</v>
      </c>
    </row>
    <row r="21" spans="1:9">
      <c r="A21" s="47" t="s">
        <v>35</v>
      </c>
      <c r="B21" s="47"/>
      <c r="C21" s="47"/>
      <c r="D21" s="48" t="s">
        <v>89</v>
      </c>
      <c r="E21" s="49">
        <v>35</v>
      </c>
    </row>
    <row r="22" spans="1:9">
      <c r="A22" s="47" t="s">
        <v>88</v>
      </c>
      <c r="B22" s="47"/>
      <c r="C22" s="47"/>
      <c r="D22" s="48" t="s">
        <v>36</v>
      </c>
      <c r="E22" s="49">
        <v>69</v>
      </c>
    </row>
    <row r="23" spans="1:9">
      <c r="A23" s="47" t="s">
        <v>37</v>
      </c>
      <c r="B23" s="47"/>
      <c r="C23" s="47"/>
      <c r="D23" s="48" t="s">
        <v>38</v>
      </c>
      <c r="E23" s="49">
        <v>25</v>
      </c>
    </row>
    <row r="24" spans="1:9">
      <c r="A24" s="47" t="s">
        <v>39</v>
      </c>
      <c r="B24" s="47"/>
      <c r="C24" s="47"/>
      <c r="D24" s="48" t="s">
        <v>40</v>
      </c>
      <c r="E24" s="49">
        <v>70</v>
      </c>
    </row>
    <row r="25" spans="1:9">
      <c r="A25" s="47" t="s">
        <v>41</v>
      </c>
      <c r="B25" s="47"/>
      <c r="C25" s="47"/>
      <c r="D25" s="48" t="s">
        <v>42</v>
      </c>
      <c r="E25" s="49">
        <v>40</v>
      </c>
    </row>
    <row r="26" spans="1:9">
      <c r="A26" s="47" t="s">
        <v>83</v>
      </c>
      <c r="B26" s="47"/>
      <c r="C26" s="47"/>
      <c r="D26" s="48" t="s">
        <v>43</v>
      </c>
      <c r="E26" s="49">
        <v>50</v>
      </c>
    </row>
    <row r="27" spans="1:9">
      <c r="A27" s="47" t="s">
        <v>44</v>
      </c>
      <c r="B27" s="47"/>
      <c r="C27" s="47"/>
      <c r="D27" s="48" t="s">
        <v>45</v>
      </c>
      <c r="E27" s="49">
        <v>22</v>
      </c>
    </row>
    <row r="28" spans="1:9">
      <c r="A28" s="47" t="s">
        <v>101</v>
      </c>
      <c r="B28" s="47"/>
      <c r="C28" s="47"/>
      <c r="D28" s="62" t="s">
        <v>102</v>
      </c>
      <c r="E28" s="49">
        <v>129</v>
      </c>
      <c r="G28" s="42" t="s">
        <v>103</v>
      </c>
      <c r="I28" s="42" t="s">
        <v>104</v>
      </c>
    </row>
    <row r="29" spans="1:9">
      <c r="A29" s="47" t="s">
        <v>46</v>
      </c>
      <c r="B29" s="47"/>
      <c r="C29" s="47"/>
      <c r="D29" s="48" t="s">
        <v>47</v>
      </c>
      <c r="E29" s="49">
        <v>99</v>
      </c>
    </row>
    <row r="30" spans="1:9">
      <c r="A30" s="47" t="s">
        <v>48</v>
      </c>
      <c r="B30" s="47"/>
      <c r="C30" s="47"/>
      <c r="D30" s="48" t="s">
        <v>49</v>
      </c>
      <c r="E30" s="49">
        <v>39</v>
      </c>
    </row>
    <row r="31" spans="1:9">
      <c r="A31" s="47" t="s">
        <v>50</v>
      </c>
      <c r="B31" s="47"/>
      <c r="C31" s="47"/>
      <c r="D31" s="48" t="s">
        <v>51</v>
      </c>
      <c r="E31" s="49">
        <v>19</v>
      </c>
    </row>
    <row r="34" spans="1:2">
      <c r="A34" s="50" t="s">
        <v>90</v>
      </c>
    </row>
    <row r="35" spans="1:2">
      <c r="A35" s="46">
        <f ca="1">TODAY()</f>
        <v>45609</v>
      </c>
      <c r="B35" s="42" t="s">
        <v>91</v>
      </c>
    </row>
    <row r="36" spans="1:2">
      <c r="A36" s="51">
        <v>22</v>
      </c>
      <c r="B36" s="42" t="s">
        <v>92</v>
      </c>
    </row>
    <row r="37" spans="1:2">
      <c r="A37" s="51"/>
    </row>
    <row r="38" spans="1:2">
      <c r="A38" s="52" t="s">
        <v>95</v>
      </c>
    </row>
    <row r="39" spans="1:2">
      <c r="A39" s="42" t="s">
        <v>93</v>
      </c>
    </row>
    <row r="40" spans="1:2">
      <c r="A40" s="42" t="s">
        <v>94</v>
      </c>
    </row>
    <row r="41" spans="1:2">
      <c r="A41" s="42" t="s">
        <v>80</v>
      </c>
    </row>
    <row r="43" spans="1:2">
      <c r="A43" s="52" t="s">
        <v>96</v>
      </c>
    </row>
    <row r="44" spans="1:2">
      <c r="A44" s="42" t="s">
        <v>81</v>
      </c>
    </row>
    <row r="45" spans="1:2">
      <c r="A45" s="42" t="s">
        <v>82</v>
      </c>
    </row>
  </sheetData>
  <sheetProtection password="DE4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P29" sqref="P29:P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Body</vt:lpstr>
      <vt:lpstr>Model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</dc:creator>
  <cp:lastModifiedBy>Woody</cp:lastModifiedBy>
  <cp:lastPrinted>2023-11-29T04:19:49Z</cp:lastPrinted>
  <dcterms:created xsi:type="dcterms:W3CDTF">2023-11-26T23:14:08Z</dcterms:created>
  <dcterms:modified xsi:type="dcterms:W3CDTF">2024-11-12T23:33:55Z</dcterms:modified>
</cp:coreProperties>
</file>